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6700" windowHeight="13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<sst xmlns="http://schemas.openxmlformats.org/spreadsheetml/2006/main" count="65" uniqueCount="65">
  <si>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Player Character</t>
  </si>
  <si>
    <t>Total Local</t>
  </si>
  <si>
    <t>Name</t>
  </si>
  <si>
    <t>Level</t>
  </si>
  <si>
    <t>Charisma</t>
  </si>
  <si>
    <t>Base Reputation</t>
  </si>
  <si>
    <t>Reputation</t>
  </si>
  <si>
    <t>Local News</t>
  </si>
  <si>
    <t xml:space="preserve">Yes </t>
  </si>
  <si>
    <t>Yes</t>
  </si>
  <si>
    <t>Favored Race</t>
  </si>
  <si>
    <t>Succesful local adventure</t>
  </si>
  <si>
    <t>Befriended with Favored Race</t>
  </si>
  <si>
    <t>More Succesful local adventures</t>
  </si>
  <si>
    <t>Opposed Race</t>
  </si>
  <si>
    <t>Local Native</t>
  </si>
  <si>
    <t>Befriended with Opposed Race</t>
  </si>
  <si>
    <t>Ballad made of character</t>
  </si>
  <si>
    <t>Family/Beloved</t>
  </si>
  <si>
    <t>Rival/Opponent/Competition</t>
  </si>
  <si>
    <t>Involved</t>
  </si>
  <si>
    <t>Suspect</t>
  </si>
  <si>
    <t>Giver of;…</t>
  </si>
  <si>
    <t>Reputed</t>
  </si>
  <si>
    <t>Caught</t>
  </si>
  <si>
    <t>Once</t>
  </si>
  <si>
    <t>Caught + Escaped</t>
  </si>
  <si>
    <t>Twice</t>
  </si>
  <si>
    <t>Assault, Threat, Many accidents</t>
  </si>
  <si>
    <t>Regular</t>
  </si>
  <si>
    <t>Theft, Robbery, Pillaging</t>
  </si>
  <si>
    <t>Too Often</t>
  </si>
  <si>
    <t>Dangerous Magic, Accidental Deaths</t>
  </si>
  <si>
    <t>Murder, Rape, Desecration</t>
  </si>
  <si>
    <t>Treason</t>
  </si>
  <si>
    <t>Bad act against Faith</t>
  </si>
  <si>
    <t>Gift, Good Magic</t>
  </si>
  <si>
    <t>Good Act against Faith</t>
  </si>
  <si>
    <t>Healing</t>
  </si>
  <si>
    <t>Ressurection</t>
  </si>
  <si>
    <t>Reaction NPC on Reputation PC</t>
  </si>
  <si>
    <t>Reaction Roll Positive</t>
  </si>
  <si>
    <t>Reaction Roll Negative</t>
  </si>
  <si>
    <t>If NPC rolls 1d100 01-05 on Local reputation he knows PC's reputation well.</t>
  </si>
  <si>
    <t>If NPC rolls 1d100  Lower than Local reputation he knows PC's reputation</t>
  </si>
  <si>
    <t>If NPC rolls 1d100  Higher than Local reputation he doesn't knows PC's reputation</t>
  </si>
  <si>
    <t>DM; roll 1d100 before rolling reaction roll as normal</t>
  </si>
  <si>
    <t>if friend</t>
  </si>
  <si>
    <t>if foe</t>
  </si>
  <si>
    <t>DM on PC; Add name and level (N)PC, add given yellow number in the blank area is this is correct, or add 0</t>
  </si>
  <si>
    <t>Racial/Relational Situation</t>
  </si>
  <si>
    <t>Surrendered or Coward act</t>
  </si>
  <si>
    <t>Good deeds done;</t>
  </si>
  <si>
    <t>Bad deeds done;…</t>
  </si>
  <si>
    <t>Has slaves, or involved in Slavery</t>
  </si>
  <si>
    <t>Add times Raised From the Dead</t>
  </si>
  <si>
    <t>Add times had Immortal contact</t>
  </si>
  <si>
    <t>Advice, Protection, Support</t>
  </si>
  <si>
    <t>DM add number this happened.</t>
  </si>
  <si>
    <t>Insults, Lies, Misusing Hospitality</t>
  </si>
  <si>
    <t>Work Help</t>
  </si>
  <si>
    <t>Giving vermin/disease</t>
  </si>
  <si>
    <t>Wanton destruction</t>
  </si>
  <si>
    <t>Automatic PC Reputation generator</t>
  </si>
  <si>
    <t>Robin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</si>
</sst>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2"/>
      <name val="Arial"/>
      <family val="2"/>
    </font>
    <font>
      <b/>
      <sz val="10"/>
      <color indexed="10"/>
      <name val="Arial Black"/>
      <family val="2"/>
    </font>
    <font>
      <sz val="18"/>
      <color indexed="10"/>
      <name val="Arial Black"/>
      <family val="2"/>
    </font>
    <font>
      <sz val="10"/>
      <color indexed="55"/>
      <name val="Arial"/>
      <family val="0"/>
    </font>
    <font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b/>
      <u val="single"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7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6" fillId="4" borderId="6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5" fillId="2" borderId="18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31.140625" style="0" bestFit="1" customWidth="1"/>
    <col min="2" max="2" width="9.00390625" style="0" bestFit="1" customWidth="1"/>
    <col min="3" max="3" width="5.140625" style="0" bestFit="1" customWidth="1"/>
    <col min="4" max="4" width="32.421875" style="0" bestFit="1" customWidth="1"/>
    <col min="5" max="5" width="19.28125" style="0" bestFit="1" customWidth="1"/>
    <col min="6" max="6" width="19.8515625" style="0" bestFit="1" customWidth="1"/>
  </cols>
  <sheetData>
    <row r="1" spans="1:8" ht="12.75">
      <c r="A1" s="60" t="s">
        <v>63</v>
      </c>
      <c r="B1" s="61"/>
      <c r="C1" s="61"/>
      <c r="D1" s="61"/>
      <c r="E1" s="61"/>
      <c r="F1" s="62"/>
      <c r="G1" s="1"/>
      <c r="H1" s="1"/>
    </row>
    <row r="2" spans="1:8" ht="13.5" thickBot="1">
      <c r="A2" s="63"/>
      <c r="B2" s="64"/>
      <c r="C2" s="64"/>
      <c r="D2" s="64"/>
      <c r="E2" s="64"/>
      <c r="F2" s="65"/>
      <c r="G2" s="1"/>
      <c r="H2" s="1"/>
    </row>
    <row r="3" spans="1:8" ht="24" thickBot="1">
      <c r="A3" s="73" t="s">
        <v>49</v>
      </c>
      <c r="B3" s="74"/>
      <c r="C3" s="74"/>
      <c r="D3" s="74"/>
      <c r="E3" s="74"/>
      <c r="F3" s="75"/>
      <c r="G3" s="1"/>
      <c r="H3" s="1"/>
    </row>
    <row r="4" spans="1:8" ht="15">
      <c r="A4" s="66" t="s">
        <v>0</v>
      </c>
      <c r="B4" s="67"/>
      <c r="C4" s="67"/>
      <c r="D4" s="67"/>
      <c r="E4" s="68"/>
      <c r="F4" s="49" t="s">
        <v>1</v>
      </c>
      <c r="G4" s="1"/>
      <c r="H4" s="1"/>
    </row>
    <row r="5" spans="1:8" ht="15">
      <c r="A5" s="69" t="s">
        <v>2</v>
      </c>
      <c r="B5" s="70"/>
      <c r="C5" s="52" t="s">
        <v>3</v>
      </c>
      <c r="D5" s="52" t="s">
        <v>4</v>
      </c>
      <c r="E5" s="53" t="s">
        <v>5</v>
      </c>
      <c r="F5" s="50" t="s">
        <v>6</v>
      </c>
      <c r="G5" s="1"/>
      <c r="H5" s="1"/>
    </row>
    <row r="6" spans="1:8" ht="27.75" thickBot="1">
      <c r="A6" s="71"/>
      <c r="B6" s="72"/>
      <c r="C6" s="2">
        <v>0</v>
      </c>
      <c r="D6" s="2">
        <v>0</v>
      </c>
      <c r="E6" s="3">
        <f>(C6*2)+D6</f>
        <v>0</v>
      </c>
      <c r="F6" s="51">
        <f>E6+C30+F30+C15+F14</f>
        <v>0</v>
      </c>
      <c r="G6" s="1"/>
      <c r="H6" s="1"/>
    </row>
    <row r="7" spans="1:8" ht="12.75">
      <c r="A7" s="76" t="s">
        <v>50</v>
      </c>
      <c r="B7" s="93" t="s">
        <v>8</v>
      </c>
      <c r="C7" s="96">
        <v>1</v>
      </c>
      <c r="D7" s="78" t="s">
        <v>7</v>
      </c>
      <c r="E7" s="97" t="s">
        <v>9</v>
      </c>
      <c r="F7" s="97">
        <v>1</v>
      </c>
      <c r="G7" s="1"/>
      <c r="H7" s="1"/>
    </row>
    <row r="8" spans="1:8" ht="13.5" thickBot="1">
      <c r="A8" s="77"/>
      <c r="B8" s="94"/>
      <c r="C8" s="95"/>
      <c r="D8" s="79"/>
      <c r="E8" s="98"/>
      <c r="F8" s="98"/>
      <c r="G8" s="1"/>
      <c r="H8" s="1"/>
    </row>
    <row r="9" spans="1:8" ht="12.75">
      <c r="A9" s="45" t="s">
        <v>10</v>
      </c>
      <c r="B9" s="5"/>
      <c r="C9" s="6">
        <f>IF(B9=1,2,0)</f>
        <v>0</v>
      </c>
      <c r="D9" s="44" t="s">
        <v>11</v>
      </c>
      <c r="E9" s="7"/>
      <c r="F9" s="8">
        <f>IF(E9=1,10,0)</f>
        <v>0</v>
      </c>
      <c r="G9" s="1"/>
      <c r="H9" s="1"/>
    </row>
    <row r="10" spans="1:8" ht="12.75">
      <c r="A10" s="45" t="s">
        <v>12</v>
      </c>
      <c r="B10" s="5"/>
      <c r="C10" s="6">
        <f>IF(B10=1,1,0)</f>
        <v>0</v>
      </c>
      <c r="D10" s="44" t="s">
        <v>13</v>
      </c>
      <c r="E10" s="7"/>
      <c r="F10" s="8">
        <f>IF(E10=1,20,0)</f>
        <v>0</v>
      </c>
      <c r="G10" s="1"/>
      <c r="H10" s="1"/>
    </row>
    <row r="11" spans="1:8" ht="12.75">
      <c r="A11" s="41" t="s">
        <v>14</v>
      </c>
      <c r="B11" s="5"/>
      <c r="C11" s="6">
        <f>IF(B11=1,-5,0)</f>
        <v>0</v>
      </c>
      <c r="D11" s="47" t="s">
        <v>51</v>
      </c>
      <c r="E11" s="7"/>
      <c r="F11" s="8">
        <f>IF(E11=1,-10,0)</f>
        <v>0</v>
      </c>
      <c r="G11" s="1"/>
      <c r="H11" s="1"/>
    </row>
    <row r="12" spans="1:8" ht="12.75">
      <c r="A12" s="41" t="s">
        <v>16</v>
      </c>
      <c r="B12" s="5"/>
      <c r="C12" s="6">
        <f>IF(B12=1,-2,0)</f>
        <v>0</v>
      </c>
      <c r="D12" s="47" t="s">
        <v>54</v>
      </c>
      <c r="E12" s="7"/>
      <c r="F12" s="8">
        <f>IF(E12=1,-25,0)</f>
        <v>0</v>
      </c>
      <c r="G12" s="1"/>
      <c r="H12" s="1"/>
    </row>
    <row r="13" spans="1:8" ht="12.75">
      <c r="A13" s="45" t="s">
        <v>18</v>
      </c>
      <c r="B13" s="5"/>
      <c r="C13" s="6">
        <f>IF(B13=1,2,0)</f>
        <v>0</v>
      </c>
      <c r="D13" s="44" t="s">
        <v>15</v>
      </c>
      <c r="E13" s="7"/>
      <c r="F13" s="8">
        <f>IF(E13=1,18,0)</f>
        <v>0</v>
      </c>
      <c r="G13" s="11"/>
      <c r="H13" s="11"/>
    </row>
    <row r="14" spans="1:8" ht="13.5" thickBot="1">
      <c r="A14" s="46" t="s">
        <v>19</v>
      </c>
      <c r="B14" s="12"/>
      <c r="C14" s="13">
        <f>IF(B14=1,-5,0)</f>
        <v>0</v>
      </c>
      <c r="D14" s="4" t="s">
        <v>17</v>
      </c>
      <c r="E14" s="7"/>
      <c r="F14" s="8">
        <f>IF(E14=1,30,0)</f>
        <v>0</v>
      </c>
      <c r="G14" s="1"/>
      <c r="H14" s="11"/>
    </row>
    <row r="15" spans="1:8" ht="13.5" thickBot="1">
      <c r="A15" s="14"/>
      <c r="B15" s="15"/>
      <c r="C15" s="10">
        <f>C9+C10+C11+C12+C13+C14</f>
        <v>0</v>
      </c>
      <c r="D15" s="9"/>
      <c r="E15" s="54" t="s">
        <v>64</v>
      </c>
      <c r="F15" s="38">
        <f>F9+F10+F11+F12+F13+F14</f>
        <v>0</v>
      </c>
      <c r="G15" s="1"/>
      <c r="H15" s="11"/>
    </row>
    <row r="16" spans="1:8" ht="12.75">
      <c r="A16" s="76" t="s">
        <v>22</v>
      </c>
      <c r="B16" s="31" t="s">
        <v>23</v>
      </c>
      <c r="C16" s="30">
        <v>1</v>
      </c>
      <c r="D16" s="80" t="s">
        <v>53</v>
      </c>
      <c r="E16" s="31" t="s">
        <v>20</v>
      </c>
      <c r="F16" s="30">
        <v>1</v>
      </c>
      <c r="G16" s="16"/>
      <c r="H16" s="16"/>
    </row>
    <row r="17" spans="1:8" ht="12.75">
      <c r="A17" s="83"/>
      <c r="B17" s="32" t="s">
        <v>25</v>
      </c>
      <c r="C17" s="33">
        <v>2</v>
      </c>
      <c r="D17" s="81"/>
      <c r="E17" s="32" t="s">
        <v>21</v>
      </c>
      <c r="F17" s="33">
        <v>2</v>
      </c>
      <c r="G17" s="16"/>
      <c r="H17" s="16"/>
    </row>
    <row r="18" spans="1:8" ht="12.75">
      <c r="A18" s="83"/>
      <c r="B18" s="32" t="s">
        <v>27</v>
      </c>
      <c r="C18" s="33">
        <v>3</v>
      </c>
      <c r="D18" s="81"/>
      <c r="E18" s="32" t="s">
        <v>24</v>
      </c>
      <c r="F18" s="33">
        <v>3</v>
      </c>
      <c r="G18" s="16"/>
      <c r="H18" s="16"/>
    </row>
    <row r="19" spans="1:16" ht="13.5" thickBot="1">
      <c r="A19" s="83"/>
      <c r="B19" s="32" t="s">
        <v>29</v>
      </c>
      <c r="C19" s="33">
        <v>4</v>
      </c>
      <c r="D19" s="82"/>
      <c r="E19" s="40" t="s">
        <v>26</v>
      </c>
      <c r="F19" s="39">
        <v>4</v>
      </c>
      <c r="G19" s="16"/>
      <c r="H19" s="1"/>
      <c r="P19" s="6">
        <f>IF(O19=1,5,IF(O19=2,8,IF(O19=3,10,IF(O19=4,-15,0))))</f>
        <v>0</v>
      </c>
    </row>
    <row r="20" spans="1:8" ht="13.5" thickBot="1">
      <c r="A20" s="77"/>
      <c r="B20" s="40" t="s">
        <v>31</v>
      </c>
      <c r="C20" s="39">
        <v>5</v>
      </c>
      <c r="D20" s="41" t="s">
        <v>28</v>
      </c>
      <c r="E20" s="17"/>
      <c r="F20" s="6">
        <f>IF(E20=1,-1,IF(E20=2,-2,IF(E20=3,-4,IF(E20=4,-6,0))))</f>
        <v>0</v>
      </c>
      <c r="G20" s="1"/>
      <c r="H20" s="16"/>
    </row>
    <row r="21" spans="1:8" ht="12.75">
      <c r="A21" s="41" t="s">
        <v>59</v>
      </c>
      <c r="B21" s="17"/>
      <c r="C21" s="18">
        <f>IF(B21=1,0,IF(B21=2,-1,IF(B21=3,-2,IF(B21=4,-5,IF(B21&gt;=5,-10,0)))))</f>
        <v>0</v>
      </c>
      <c r="D21" s="41" t="s">
        <v>30</v>
      </c>
      <c r="E21" s="17"/>
      <c r="F21" s="6">
        <f>IF(E21=1,-1,IF(E21=2,-3,IF(E21=3,-6,IF(E21=4,-12,0))))</f>
        <v>0</v>
      </c>
      <c r="G21" s="16"/>
      <c r="H21" s="16"/>
    </row>
    <row r="22" spans="1:8" ht="12.75">
      <c r="A22" s="45" t="s">
        <v>57</v>
      </c>
      <c r="B22" s="17"/>
      <c r="C22" s="18">
        <f>IF(B22=1,1,IF(B22=2,2,IF(B22=3,4,IF(B22=4,8,IF(B22=5,12,0)))))</f>
        <v>0</v>
      </c>
      <c r="D22" s="41" t="s">
        <v>32</v>
      </c>
      <c r="E22" s="17"/>
      <c r="F22" s="6">
        <f>IF(E22=1,-1,IF(E22=2,-4,IF(E22=3,-8,IF(E22=4,-16,0))))</f>
        <v>0</v>
      </c>
      <c r="G22" s="16"/>
      <c r="H22" s="16"/>
    </row>
    <row r="23" spans="1:8" ht="12.75">
      <c r="A23" s="41" t="s">
        <v>61</v>
      </c>
      <c r="B23" s="17"/>
      <c r="C23" s="18">
        <f>IF(B23=1,-1,IF(B23=2,-1,IF(B23=3,-2,IF(B23=4,-3,IF(B23=5,-5,0)))))</f>
        <v>0</v>
      </c>
      <c r="D23" s="41" t="s">
        <v>33</v>
      </c>
      <c r="E23" s="17"/>
      <c r="F23" s="6">
        <f>IF(E23=1,-5,IF(E23=2,-10,IF(E23=3,-15,IF(E23=4,-25,0))))</f>
        <v>0</v>
      </c>
      <c r="G23" s="16"/>
      <c r="H23" s="16"/>
    </row>
    <row r="24" spans="1:8" ht="13.5" thickBot="1">
      <c r="A24" s="41" t="s">
        <v>62</v>
      </c>
      <c r="B24" s="17"/>
      <c r="C24" s="18">
        <f>IF(B24=1,-2,IF(B24=2,-4,IF(B24=3,-5,IF(B24=4,-8,IF(B24=5,-10,0)))))</f>
        <v>0</v>
      </c>
      <c r="D24" s="41" t="s">
        <v>34</v>
      </c>
      <c r="E24" s="17"/>
      <c r="F24" s="6">
        <f>IF(E24=1,-5,IF(E24=2,-10,IF(E24=3,-15,IF(E24=4,-20,0))))</f>
        <v>0</v>
      </c>
      <c r="G24" s="16"/>
      <c r="H24" s="16"/>
    </row>
    <row r="25" spans="1:8" ht="13.5" thickBot="1">
      <c r="A25" s="41" t="s">
        <v>35</v>
      </c>
      <c r="B25" s="17"/>
      <c r="C25" s="18">
        <f>IF(B25=1,-1,IF(B25=2,-2,IF(B25=3,-4,IF(B25=4,-7,IF(B25=5,-10,0)))))</f>
        <v>0</v>
      </c>
      <c r="D25" s="55" t="s">
        <v>52</v>
      </c>
      <c r="E25" s="56"/>
      <c r="F25" s="9"/>
      <c r="G25" s="16"/>
      <c r="H25" s="20"/>
    </row>
    <row r="26" spans="1:8" ht="13.5" thickBot="1">
      <c r="A26" s="48" t="s">
        <v>37</v>
      </c>
      <c r="B26" s="19"/>
      <c r="C26" s="13">
        <f>IF(B26=1,0,IF(B26=2,1,IF(B26=3,2,IF(B26=4,4,IF(B26=5,8,0)))))</f>
        <v>0</v>
      </c>
      <c r="D26" s="42" t="s">
        <v>36</v>
      </c>
      <c r="E26" s="17"/>
      <c r="F26" s="6">
        <f>IF(E26=1,1,IF(E26=2,3,IF(E26=3,5,IF(E26=4,9,0))))</f>
        <v>0</v>
      </c>
      <c r="G26" s="1"/>
      <c r="H26" s="16"/>
    </row>
    <row r="27" spans="1:8" ht="13.5" thickBot="1">
      <c r="A27" s="57" t="s">
        <v>58</v>
      </c>
      <c r="B27" s="58"/>
      <c r="C27" s="59"/>
      <c r="D27" s="42" t="s">
        <v>60</v>
      </c>
      <c r="E27" s="17"/>
      <c r="F27" s="6">
        <f>IF(E27=1,1,IF(E27=2,2,IF(E27=3,4,IF(E27=4,8,0))))</f>
        <v>0</v>
      </c>
      <c r="G27" s="16"/>
      <c r="H27" s="16"/>
    </row>
    <row r="28" spans="1:8" ht="12.75">
      <c r="A28" s="35" t="s">
        <v>55</v>
      </c>
      <c r="B28" s="36"/>
      <c r="C28" s="37">
        <f>IF(B28=1,-5,IF(B28=2,-10,IF(B28=3,-15,IF(B28&gt;=4,-20,0))))</f>
        <v>0</v>
      </c>
      <c r="D28" s="42" t="s">
        <v>38</v>
      </c>
      <c r="E28" s="17"/>
      <c r="F28" s="6">
        <f>IF(E28=1,2,IF(E28=2,6,IF(E28=3,12,IF(E28=4,-16,0))))</f>
        <v>0</v>
      </c>
      <c r="G28" s="16"/>
      <c r="H28" s="16"/>
    </row>
    <row r="29" spans="1:8" ht="13.5" thickBot="1">
      <c r="A29" s="34" t="s">
        <v>56</v>
      </c>
      <c r="B29" s="19"/>
      <c r="C29" s="21">
        <f>IF(B29=1,1,IF(B29=2,4,IF(B29=3,6,IF(B29&gt;=4,-10,0))))</f>
        <v>0</v>
      </c>
      <c r="D29" s="43" t="s">
        <v>39</v>
      </c>
      <c r="E29" s="19"/>
      <c r="F29" s="13">
        <f>IF(E29=1,10,IF(E29=2,15,IF(E29=3,20,IF(E29=4,25,0))))</f>
        <v>0</v>
      </c>
      <c r="G29" s="16"/>
      <c r="H29" s="16"/>
    </row>
    <row r="30" spans="1:8" ht="13.5" thickBot="1">
      <c r="A30" s="14"/>
      <c r="B30" s="15"/>
      <c r="C30" s="10">
        <f>C21+C22+C25+C26+C28+C23+C24+C29</f>
        <v>0</v>
      </c>
      <c r="D30" s="14"/>
      <c r="E30" s="15"/>
      <c r="F30" s="10">
        <f>F20+F21+F22+F23+F24+F26+F27+F28+F29</f>
        <v>0</v>
      </c>
      <c r="G30" s="16"/>
      <c r="H30" s="16"/>
    </row>
    <row r="31" spans="1:8" ht="16.5" thickBot="1">
      <c r="A31" s="84" t="s">
        <v>40</v>
      </c>
      <c r="B31" s="85"/>
      <c r="C31" s="85"/>
      <c r="D31" s="86"/>
      <c r="E31" s="27" t="s">
        <v>41</v>
      </c>
      <c r="F31" s="28" t="s">
        <v>42</v>
      </c>
      <c r="G31" s="16"/>
      <c r="H31" s="16"/>
    </row>
    <row r="32" spans="1:8" ht="16.5" thickBot="1">
      <c r="A32" s="84" t="s">
        <v>46</v>
      </c>
      <c r="B32" s="85"/>
      <c r="C32" s="85"/>
      <c r="D32" s="85"/>
      <c r="E32" s="29" t="s">
        <v>47</v>
      </c>
      <c r="F32" s="29" t="s">
        <v>48</v>
      </c>
      <c r="G32" s="26"/>
      <c r="H32" s="26"/>
    </row>
    <row r="33" spans="1:6" ht="12.75">
      <c r="A33" s="87" t="s">
        <v>43</v>
      </c>
      <c r="B33" s="88"/>
      <c r="C33" s="88"/>
      <c r="D33" s="89"/>
      <c r="E33" s="22">
        <v>2</v>
      </c>
      <c r="F33" s="23">
        <v>-2</v>
      </c>
    </row>
    <row r="34" spans="1:6" ht="12.75">
      <c r="A34" s="87" t="s">
        <v>44</v>
      </c>
      <c r="B34" s="88"/>
      <c r="C34" s="88"/>
      <c r="D34" s="89"/>
      <c r="E34" s="22">
        <v>1</v>
      </c>
      <c r="F34" s="23">
        <v>-1</v>
      </c>
    </row>
    <row r="35" spans="1:6" ht="13.5" thickBot="1">
      <c r="A35" s="90" t="s">
        <v>45</v>
      </c>
      <c r="B35" s="91"/>
      <c r="C35" s="91"/>
      <c r="D35" s="92"/>
      <c r="E35" s="24">
        <v>0</v>
      </c>
      <c r="F35" s="25">
        <v>0</v>
      </c>
    </row>
    <row r="36" spans="1:6" ht="12.75">
      <c r="A36" s="26"/>
      <c r="B36" s="26"/>
      <c r="C36" s="26"/>
      <c r="D36" s="26"/>
      <c r="E36" s="26"/>
      <c r="F36" s="26"/>
    </row>
  </sheetData>
  <sheetProtection password="C716" sheet="1" objects="1" scenarios="1"/>
  <mergeCells count="19">
    <mergeCell ref="B7:B8"/>
    <mergeCell ref="C7:C8"/>
    <mergeCell ref="E7:E8"/>
    <mergeCell ref="F7:F8"/>
    <mergeCell ref="A31:D31"/>
    <mergeCell ref="A33:D33"/>
    <mergeCell ref="A34:D34"/>
    <mergeCell ref="A35:D35"/>
    <mergeCell ref="A32:D32"/>
    <mergeCell ref="A27:C27"/>
    <mergeCell ref="A1:F2"/>
    <mergeCell ref="A4:E4"/>
    <mergeCell ref="A5:B5"/>
    <mergeCell ref="A6:B6"/>
    <mergeCell ref="A3:F3"/>
    <mergeCell ref="A7:A8"/>
    <mergeCell ref="D7:D8"/>
    <mergeCell ref="D16:D19"/>
    <mergeCell ref="A16:A2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Robin</cp:lastModifiedBy>
  <dcterms:created xsi:type="dcterms:W3CDTF">2019-10-27T20:46:48Z</dcterms:created>
  <dcterms:modified xsi:type="dcterms:W3CDTF">2019-10-27T23:31:44Z</dcterms:modified>
  <cp:category/>
  <cp:version/>
  <cp:contentType/>
  <cp:contentStatus/>
</cp:coreProperties>
</file>